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E10" i="1" l="1"/>
  <c r="D10" i="1"/>
  <c r="E30" i="1" l="1"/>
  <c r="E28" i="1"/>
  <c r="E20" i="1"/>
  <c r="E18" i="1"/>
  <c r="E11" i="1"/>
  <c r="E8" i="1"/>
  <c r="E7" i="1"/>
  <c r="E5" i="1"/>
  <c r="D30" i="1" l="1"/>
  <c r="D28" i="1"/>
  <c r="D20" i="1" l="1"/>
  <c r="D18" i="1"/>
  <c r="D11" i="1"/>
  <c r="D7" i="1"/>
  <c r="D8" i="1"/>
  <c r="D9" i="1"/>
  <c r="E9" i="1" s="1"/>
  <c r="D5" i="1"/>
</calcChain>
</file>

<file path=xl/sharedStrings.xml><?xml version="1.0" encoding="utf-8"?>
<sst xmlns="http://schemas.openxmlformats.org/spreadsheetml/2006/main" count="29" uniqueCount="28">
  <si>
    <t>ACIDO PAMIDRONICO</t>
  </si>
  <si>
    <t>Vial 90 mg</t>
  </si>
  <si>
    <t>91,47/2</t>
  </si>
  <si>
    <t xml:space="preserve">        "           Hikma</t>
  </si>
  <si>
    <t xml:space="preserve">        "           Teva</t>
  </si>
  <si>
    <t xml:space="preserve">         "          Bioindustria (presentazione con 2 flaconi</t>
  </si>
  <si>
    <r>
      <t xml:space="preserve">Costo Principio Attivo (API)  </t>
    </r>
    <r>
      <rPr>
        <b/>
        <sz val="11"/>
        <color theme="1"/>
        <rFont val="Calibri"/>
        <family val="2"/>
        <scheme val="minor"/>
      </rPr>
      <t>€/kg</t>
    </r>
    <r>
      <rPr>
        <sz val="11"/>
        <color theme="1"/>
        <rFont val="Calibri"/>
        <family val="2"/>
        <scheme val="minor"/>
      </rPr>
      <t xml:space="preserve"> (in sole mat prime)</t>
    </r>
  </si>
  <si>
    <t>ACIDO ZOLEDRONICO</t>
  </si>
  <si>
    <t>vial 5 mg</t>
  </si>
  <si>
    <t>vial 4 mg</t>
  </si>
  <si>
    <t>ACIDO IBANDRONICO</t>
  </si>
  <si>
    <r>
      <t>Costo Principio Attivo (</t>
    </r>
    <r>
      <rPr>
        <b/>
        <sz val="11"/>
        <color theme="1"/>
        <rFont val="Calibri"/>
        <family val="2"/>
        <scheme val="minor"/>
      </rPr>
      <t>API</t>
    </r>
    <r>
      <rPr>
        <sz val="11"/>
        <color theme="1"/>
        <rFont val="Calibri"/>
        <family val="2"/>
        <scheme val="minor"/>
      </rPr>
      <t xml:space="preserve">)  </t>
    </r>
    <r>
      <rPr>
        <b/>
        <sz val="11"/>
        <color theme="1"/>
        <rFont val="Calibri"/>
        <family val="2"/>
        <scheme val="minor"/>
      </rPr>
      <t>€/kg</t>
    </r>
    <r>
      <rPr>
        <sz val="11"/>
        <color theme="1"/>
        <rFont val="Calibri"/>
        <family val="2"/>
        <scheme val="minor"/>
      </rPr>
      <t xml:space="preserve"> (in sole mat prime)</t>
    </r>
  </si>
  <si>
    <t>Rapporto valore API in farmaco / costo API in mat prime</t>
  </si>
  <si>
    <t xml:space="preserve">Equiv a €/kg </t>
  </si>
  <si>
    <r>
      <rPr>
        <u/>
        <sz val="11"/>
        <color theme="1"/>
        <rFont val="Calibri"/>
        <family val="2"/>
        <scheme val="minor"/>
      </rPr>
      <t xml:space="preserve">Diversi </t>
    </r>
    <r>
      <rPr>
        <sz val="11"/>
        <color theme="1"/>
        <rFont val="Calibri"/>
        <family val="2"/>
        <scheme val="minor"/>
      </rPr>
      <t>g</t>
    </r>
    <r>
      <rPr>
        <u/>
        <sz val="11"/>
        <color theme="1"/>
        <rFont val="Calibri"/>
        <family val="2"/>
        <scheme val="minor"/>
      </rPr>
      <t>enerici registrati recentemente</t>
    </r>
    <r>
      <rPr>
        <sz val="11"/>
        <color theme="1"/>
        <rFont val="Calibri"/>
        <family val="2"/>
        <scheme val="minor"/>
      </rPr>
      <t>, prezzo non ancora disponibile</t>
    </r>
  </si>
  <si>
    <t>Costo fabbricazione API €/kg (in sole mat prime)</t>
  </si>
  <si>
    <r>
      <t xml:space="preserve">Prezzo Pubblico €/unita' </t>
    </r>
    <r>
      <rPr>
        <b/>
        <sz val="14"/>
        <color theme="1"/>
        <rFont val="Calibri"/>
        <family val="2"/>
        <scheme val="minor"/>
      </rPr>
      <t xml:space="preserve"> (*)</t>
    </r>
  </si>
  <si>
    <r>
      <rPr>
        <b/>
        <u/>
        <sz val="11"/>
        <color theme="1"/>
        <rFont val="Calibri"/>
        <family val="2"/>
        <scheme val="minor"/>
      </rPr>
      <t>Generico</t>
    </r>
    <r>
      <rPr>
        <sz val="11"/>
        <color theme="1"/>
        <rFont val="Calibri"/>
        <family val="2"/>
        <scheme val="minor"/>
      </rPr>
      <t xml:space="preserve">  Pharmatex</t>
    </r>
  </si>
  <si>
    <t xml:space="preserve">        "           Hospira</t>
  </si>
  <si>
    <t>Vial 6 mg/6ml</t>
  </si>
  <si>
    <t>siringa prefilled 3 mg/3ml</t>
  </si>
  <si>
    <r>
      <rPr>
        <b/>
        <sz val="14"/>
        <color theme="1"/>
        <rFont val="Calibri"/>
        <family val="2"/>
        <scheme val="minor"/>
      </rPr>
      <t>(*)</t>
    </r>
    <r>
      <rPr>
        <sz val="11"/>
        <color theme="1"/>
        <rFont val="Calibri"/>
        <family val="2"/>
        <scheme val="minor"/>
      </rPr>
      <t xml:space="preserve">  : prezzi ufficiali al pubblico (fonte: </t>
    </r>
    <r>
      <rPr>
        <b/>
        <sz val="11"/>
        <color theme="1"/>
        <rFont val="Calibri"/>
        <family val="2"/>
        <scheme val="minor"/>
      </rPr>
      <t>Informatore Farmaceutico</t>
    </r>
    <r>
      <rPr>
        <sz val="11"/>
        <color theme="1"/>
        <rFont val="Calibri"/>
        <family val="2"/>
        <scheme val="minor"/>
      </rPr>
      <t>): normalmente agli ospedali viene praticato</t>
    </r>
  </si>
  <si>
    <t xml:space="preserve">            uno sconto del 40%</t>
  </si>
  <si>
    <r>
      <t xml:space="preserve">BRAND:  </t>
    </r>
    <r>
      <rPr>
        <b/>
        <i/>
        <sz val="11"/>
        <color theme="1"/>
        <rFont val="Calibri"/>
        <family val="2"/>
        <scheme val="minor"/>
      </rPr>
      <t>AREDIA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NOVARTIS </t>
    </r>
    <r>
      <rPr>
        <sz val="11"/>
        <color theme="1"/>
        <rFont val="Calibri"/>
        <family val="2"/>
        <scheme val="minor"/>
      </rPr>
      <t xml:space="preserve">(apparentemente ritirato dal mercato dopo ingresso generico) </t>
    </r>
  </si>
  <si>
    <r>
      <t>BRAND:</t>
    </r>
    <r>
      <rPr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ACLASTA NOVARTIS</t>
    </r>
  </si>
  <si>
    <r>
      <t xml:space="preserve">BRAND: </t>
    </r>
    <r>
      <rPr>
        <b/>
        <i/>
        <sz val="11"/>
        <color theme="1"/>
        <rFont val="Calibri"/>
        <family val="2"/>
        <scheme val="minor"/>
      </rPr>
      <t>ZOMETA NOVARTIS</t>
    </r>
  </si>
  <si>
    <r>
      <t>BRAND:</t>
    </r>
    <r>
      <rPr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BONDRONAT ROCHE</t>
    </r>
  </si>
  <si>
    <r>
      <t xml:space="preserve">BRAND: </t>
    </r>
    <r>
      <rPr>
        <b/>
        <i/>
        <sz val="11"/>
        <color theme="1"/>
        <rFont val="Calibri"/>
        <family val="2"/>
        <scheme val="minor"/>
      </rPr>
      <t>BONVIVA ROCHE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</si>
</sst>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/>
    <xf numFmtId="0" fontId="0" fillId="0" borderId="0" xfId="0" quotePrefix="1" applyAlignment="1">
      <alignment horizontal="right"/>
    </xf>
    <xf numFmtId="0" fontId="2" fillId="0" borderId="0" xfId="0" applyFont="1"/>
    <xf numFmtId="0" fontId="4" fillId="0" borderId="0" xfId="0" applyFont="1" applyAlignment="1">
      <alignment vertical="center"/>
    </xf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quotePrefix="1" applyFont="1" applyAlignment="1">
      <alignment horizontal="center"/>
    </xf>
    <xf numFmtId="0" fontId="6" fillId="0" borderId="0" xfId="0" applyFont="1" applyAlignment="1">
      <alignment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A29" sqref="A29"/>
    </sheetView>
  </sheetViews>
  <sheetFormatPr defaultRowHeight="15" x14ac:dyDescent="0.25"/>
  <cols>
    <col min="1" max="1" width="26.5703125" customWidth="1"/>
    <col min="2" max="2" width="18.42578125" customWidth="1"/>
    <col min="3" max="3" width="15.5703125" customWidth="1"/>
    <col min="4" max="4" width="12.7109375" customWidth="1"/>
    <col min="5" max="5" width="25.140625" customWidth="1"/>
  </cols>
  <sheetData>
    <row r="1" spans="1:5" s="9" customFormat="1" ht="42" customHeight="1" x14ac:dyDescent="0.3">
      <c r="B1" s="10" t="s">
        <v>15</v>
      </c>
      <c r="C1" s="10" t="s">
        <v>16</v>
      </c>
      <c r="D1" s="11" t="s">
        <v>13</v>
      </c>
      <c r="E1" s="10" t="s">
        <v>12</v>
      </c>
    </row>
    <row r="3" spans="1:5" ht="15.75" x14ac:dyDescent="0.25">
      <c r="A3" s="1" t="s">
        <v>0</v>
      </c>
      <c r="B3" s="1"/>
    </row>
    <row r="4" spans="1:5" ht="60" x14ac:dyDescent="0.25">
      <c r="A4" s="2" t="s">
        <v>23</v>
      </c>
      <c r="B4" s="2"/>
    </row>
    <row r="5" spans="1:5" x14ac:dyDescent="0.25">
      <c r="A5" s="7" t="s">
        <v>1</v>
      </c>
      <c r="B5" s="7"/>
      <c r="C5">
        <v>187.6</v>
      </c>
      <c r="D5" s="8">
        <f>C5/90*1000000</f>
        <v>2084444.4444444443</v>
      </c>
      <c r="E5" s="8">
        <f>D5/B13</f>
        <v>21941.520467836257</v>
      </c>
    </row>
    <row r="6" spans="1:5" x14ac:dyDescent="0.25">
      <c r="D6" s="8"/>
      <c r="E6" s="8"/>
    </row>
    <row r="7" spans="1:5" x14ac:dyDescent="0.25">
      <c r="A7" s="4" t="s">
        <v>17</v>
      </c>
      <c r="B7" s="4"/>
      <c r="C7">
        <v>150.72</v>
      </c>
      <c r="D7" s="8">
        <f t="shared" ref="D7:D10" si="0">C7/90*1000000</f>
        <v>1674666.6666666667</v>
      </c>
      <c r="E7" s="8">
        <f>D7/B13</f>
        <v>17628.070175438599</v>
      </c>
    </row>
    <row r="8" spans="1:5" x14ac:dyDescent="0.25">
      <c r="A8" t="s">
        <v>3</v>
      </c>
      <c r="C8">
        <v>121.94</v>
      </c>
      <c r="D8" s="8">
        <f t="shared" si="0"/>
        <v>1354888.8888888888</v>
      </c>
      <c r="E8" s="8">
        <f>D8/B13</f>
        <v>14261.988304093566</v>
      </c>
    </row>
    <row r="9" spans="1:5" x14ac:dyDescent="0.25">
      <c r="A9" t="s">
        <v>4</v>
      </c>
      <c r="C9">
        <v>91.48</v>
      </c>
      <c r="D9" s="8">
        <f t="shared" si="0"/>
        <v>1016444.4444444445</v>
      </c>
      <c r="E9" s="8">
        <f>D9/B13</f>
        <v>10699.415204678364</v>
      </c>
    </row>
    <row r="10" spans="1:5" x14ac:dyDescent="0.25">
      <c r="A10" t="s">
        <v>18</v>
      </c>
      <c r="C10">
        <v>201.25</v>
      </c>
      <c r="D10" s="8">
        <f t="shared" si="0"/>
        <v>2236111.111111111</v>
      </c>
      <c r="E10" s="8">
        <f>D10/B13</f>
        <v>23538.011695906433</v>
      </c>
    </row>
    <row r="11" spans="1:5" ht="30" customHeight="1" x14ac:dyDescent="0.25">
      <c r="A11" s="3" t="s">
        <v>5</v>
      </c>
      <c r="B11" s="3"/>
      <c r="C11" s="5" t="s">
        <v>2</v>
      </c>
      <c r="D11" s="8">
        <f>91.47/2/90*1000000</f>
        <v>508166.66666666663</v>
      </c>
      <c r="E11" s="8">
        <f>D11/B13</f>
        <v>5349.1228070175439</v>
      </c>
    </row>
    <row r="12" spans="1:5" x14ac:dyDescent="0.25">
      <c r="D12" s="8"/>
      <c r="E12" s="8"/>
    </row>
    <row r="13" spans="1:5" ht="30.75" x14ac:dyDescent="0.3">
      <c r="A13" s="3" t="s">
        <v>11</v>
      </c>
      <c r="B13" s="12">
        <v>95</v>
      </c>
      <c r="D13" s="8"/>
      <c r="E13" s="8"/>
    </row>
    <row r="14" spans="1:5" x14ac:dyDescent="0.25">
      <c r="D14" s="8"/>
      <c r="E14" s="8"/>
    </row>
    <row r="15" spans="1:5" x14ac:dyDescent="0.25">
      <c r="D15" s="8"/>
      <c r="E15" s="8"/>
    </row>
    <row r="16" spans="1:5" ht="15.75" x14ac:dyDescent="0.25">
      <c r="A16" s="1" t="s">
        <v>7</v>
      </c>
      <c r="B16" s="6"/>
      <c r="D16" s="8"/>
      <c r="E16" s="8"/>
    </row>
    <row r="17" spans="1:5" x14ac:dyDescent="0.25">
      <c r="A17" t="s">
        <v>24</v>
      </c>
      <c r="D17" s="8"/>
      <c r="E17" s="8"/>
    </row>
    <row r="18" spans="1:5" x14ac:dyDescent="0.25">
      <c r="A18" t="s">
        <v>8</v>
      </c>
      <c r="C18">
        <v>557.36</v>
      </c>
      <c r="D18" s="8">
        <f>C18/5*1000000</f>
        <v>111472000.00000001</v>
      </c>
      <c r="E18" s="8">
        <f>D18/B23</f>
        <v>1061638.0952380954</v>
      </c>
    </row>
    <row r="19" spans="1:5" x14ac:dyDescent="0.25">
      <c r="A19" t="s">
        <v>25</v>
      </c>
      <c r="D19" s="8"/>
      <c r="E19" s="8"/>
    </row>
    <row r="20" spans="1:5" x14ac:dyDescent="0.25">
      <c r="A20" t="s">
        <v>9</v>
      </c>
      <c r="C20">
        <v>373.58</v>
      </c>
      <c r="D20" s="8">
        <f>C20/4*1000000</f>
        <v>93395000</v>
      </c>
      <c r="E20" s="8">
        <f>D20/B23</f>
        <v>889476.19047619053</v>
      </c>
    </row>
    <row r="21" spans="1:5" x14ac:dyDescent="0.25">
      <c r="A21" t="s">
        <v>14</v>
      </c>
      <c r="D21" s="8"/>
      <c r="E21" s="8"/>
    </row>
    <row r="22" spans="1:5" x14ac:dyDescent="0.25">
      <c r="D22" s="8"/>
      <c r="E22" s="8"/>
    </row>
    <row r="23" spans="1:5" ht="30.75" x14ac:dyDescent="0.3">
      <c r="A23" s="3" t="s">
        <v>6</v>
      </c>
      <c r="B23" s="12">
        <v>105</v>
      </c>
      <c r="D23" s="8"/>
      <c r="E23" s="8"/>
    </row>
    <row r="24" spans="1:5" x14ac:dyDescent="0.25">
      <c r="D24" s="8"/>
      <c r="E24" s="8"/>
    </row>
    <row r="25" spans="1:5" x14ac:dyDescent="0.25">
      <c r="D25" s="8"/>
      <c r="E25" s="8"/>
    </row>
    <row r="26" spans="1:5" ht="15.75" x14ac:dyDescent="0.25">
      <c r="A26" s="1" t="s">
        <v>10</v>
      </c>
      <c r="B26" s="6"/>
      <c r="D26" s="8"/>
      <c r="E26" s="8"/>
    </row>
    <row r="27" spans="1:5" x14ac:dyDescent="0.25">
      <c r="A27" t="s">
        <v>26</v>
      </c>
      <c r="D27" s="8"/>
      <c r="E27" s="8"/>
    </row>
    <row r="28" spans="1:5" x14ac:dyDescent="0.25">
      <c r="A28" t="s">
        <v>19</v>
      </c>
      <c r="C28">
        <v>384.28</v>
      </c>
      <c r="D28" s="8">
        <f>C28/6*1000000</f>
        <v>64046666.666666664</v>
      </c>
      <c r="E28" s="8">
        <f>D28/B32</f>
        <v>250182.29166666666</v>
      </c>
    </row>
    <row r="29" spans="1:5" x14ac:dyDescent="0.25">
      <c r="A29" t="s">
        <v>27</v>
      </c>
      <c r="D29" s="8"/>
      <c r="E29" s="8"/>
    </row>
    <row r="30" spans="1:5" x14ac:dyDescent="0.25">
      <c r="A30" t="s">
        <v>20</v>
      </c>
      <c r="C30">
        <v>138.37</v>
      </c>
      <c r="D30" s="8">
        <f>C30/3*1000000</f>
        <v>46123333.333333336</v>
      </c>
      <c r="E30" s="8">
        <f>D30/B32</f>
        <v>180169.27083333334</v>
      </c>
    </row>
    <row r="31" spans="1:5" x14ac:dyDescent="0.25">
      <c r="D31" s="8"/>
    </row>
    <row r="32" spans="1:5" ht="30.75" x14ac:dyDescent="0.3">
      <c r="A32" s="3" t="s">
        <v>6</v>
      </c>
      <c r="B32" s="12">
        <v>256</v>
      </c>
      <c r="D32" s="8"/>
    </row>
    <row r="35" spans="1:1" ht="18.75" x14ac:dyDescent="0.3">
      <c r="A35" t="s">
        <v>21</v>
      </c>
    </row>
    <row r="36" spans="1:1" x14ac:dyDescent="0.25">
      <c r="A36" t="s">
        <v>22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Rucano</dc:creator>
  <cp:lastModifiedBy>DDF</cp:lastModifiedBy>
  <cp:lastPrinted>2014-04-04T13:57:13Z</cp:lastPrinted>
  <dcterms:created xsi:type="dcterms:W3CDTF">2014-03-31T14:07:53Z</dcterms:created>
  <dcterms:modified xsi:type="dcterms:W3CDTF">2014-04-04T16:09:28Z</dcterms:modified>
</cp:coreProperties>
</file>